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0" windowWidth="18075" windowHeight="11820"/>
  </bookViews>
  <sheets>
    <sheet name="IE" sheetId="1" r:id="rId1"/>
  </sheets>
  <calcPr calcId="145621"/>
</workbook>
</file>

<file path=xl/calcChain.xml><?xml version="1.0" encoding="utf-8"?>
<calcChain xmlns="http://schemas.openxmlformats.org/spreadsheetml/2006/main">
  <c r="N6" i="1" l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P6" i="1" l="1"/>
  <c r="P9" i="1"/>
  <c r="P10" i="1"/>
  <c r="P8" i="1"/>
  <c r="P7" i="1"/>
  <c r="P12" i="1"/>
  <c r="P11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N13" i="1"/>
  <c r="N14" i="1"/>
  <c r="N15" i="1"/>
  <c r="N16" i="1"/>
  <c r="N17" i="1"/>
  <c r="P17" i="1" s="1"/>
  <c r="N18" i="1"/>
  <c r="N19" i="1"/>
  <c r="P19" i="1" s="1"/>
  <c r="N20" i="1"/>
  <c r="N21" i="1"/>
  <c r="P21" i="1" s="1"/>
  <c r="N22" i="1"/>
  <c r="N23" i="1"/>
  <c r="P23" i="1" s="1"/>
  <c r="N24" i="1"/>
  <c r="N25" i="1"/>
  <c r="P25" i="1" s="1"/>
  <c r="N26" i="1"/>
  <c r="N27" i="1"/>
  <c r="P27" i="1" s="1"/>
  <c r="N28" i="1"/>
  <c r="N29" i="1"/>
  <c r="P29" i="1" s="1"/>
  <c r="N30" i="1"/>
  <c r="N31" i="1"/>
  <c r="P31" i="1" s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P52" i="1" s="1"/>
  <c r="J53" i="1"/>
  <c r="P49" i="1" l="1"/>
  <c r="P47" i="1"/>
  <c r="P43" i="1"/>
  <c r="P41" i="1"/>
  <c r="P39" i="1"/>
  <c r="P37" i="1"/>
  <c r="P35" i="1"/>
  <c r="P50" i="1"/>
  <c r="P48" i="1"/>
  <c r="P46" i="1"/>
  <c r="P42" i="1"/>
  <c r="P40" i="1"/>
  <c r="P36" i="1"/>
  <c r="P34" i="1"/>
  <c r="P32" i="1"/>
  <c r="P30" i="1"/>
  <c r="P28" i="1"/>
  <c r="P18" i="1"/>
  <c r="P45" i="1"/>
  <c r="P51" i="1"/>
  <c r="P15" i="1"/>
  <c r="P14" i="1"/>
  <c r="P33" i="1"/>
  <c r="P13" i="1"/>
  <c r="P16" i="1"/>
  <c r="P44" i="1"/>
  <c r="P38" i="1"/>
  <c r="P26" i="1"/>
  <c r="P24" i="1"/>
  <c r="P22" i="1"/>
  <c r="P20" i="1"/>
  <c r="N54" i="1" l="1"/>
  <c r="P54" i="1"/>
  <c r="N56" i="1" l="1"/>
</calcChain>
</file>

<file path=xl/sharedStrings.xml><?xml version="1.0" encoding="utf-8"?>
<sst xmlns="http://schemas.openxmlformats.org/spreadsheetml/2006/main" count="260" uniqueCount="151">
  <si>
    <t>Full Course Title</t>
  </si>
  <si>
    <t>Course Category</t>
  </si>
  <si>
    <t>Credit</t>
  </si>
  <si>
    <t>Prerequisites</t>
  </si>
  <si>
    <t>Co-requisites</t>
  </si>
  <si>
    <t>Lec</t>
  </si>
  <si>
    <t>Lab</t>
  </si>
  <si>
    <t>Tut</t>
  </si>
  <si>
    <t>CHEM101</t>
  </si>
  <si>
    <t>General Chemistry</t>
  </si>
  <si>
    <t>AC</t>
  </si>
  <si>
    <t>PHYS101</t>
  </si>
  <si>
    <t>Physics - I</t>
  </si>
  <si>
    <t>FC</t>
  </si>
  <si>
    <t>MATH151</t>
  </si>
  <si>
    <t>Calculus - I</t>
  </si>
  <si>
    <t>ENGL191</t>
  </si>
  <si>
    <t>Communication in English - I</t>
  </si>
  <si>
    <t>UC</t>
  </si>
  <si>
    <t>CMPE110</t>
  </si>
  <si>
    <t>Fundamentals of Computing and Programming</t>
  </si>
  <si>
    <t>MENG286</t>
  </si>
  <si>
    <t>PHYS102</t>
  </si>
  <si>
    <t>Physics - II</t>
  </si>
  <si>
    <t>MATH152</t>
  </si>
  <si>
    <t>Calculus - II</t>
  </si>
  <si>
    <t>MATH 151</t>
  </si>
  <si>
    <t>ENGL192</t>
  </si>
  <si>
    <t>Communication in English - II</t>
  </si>
  <si>
    <t>MENG104</t>
  </si>
  <si>
    <t>Engineering Graphics</t>
  </si>
  <si>
    <t>Introduction to Industrial Engineering</t>
  </si>
  <si>
    <t>MENG244</t>
  </si>
  <si>
    <t>Fundamentals of Thermodynamics</t>
  </si>
  <si>
    <r>
      <t>DC</t>
    </r>
    <r>
      <rPr>
        <vertAlign val="superscript"/>
        <sz val="8"/>
        <color theme="1"/>
        <rFont val="Arial"/>
        <family val="2"/>
        <charset val="162"/>
      </rPr>
      <t>*</t>
    </r>
  </si>
  <si>
    <t>MENG231</t>
  </si>
  <si>
    <t>Engineering Mechanics</t>
  </si>
  <si>
    <t>MATH151 PHYS101</t>
  </si>
  <si>
    <t>MATH241</t>
  </si>
  <si>
    <t>Linear Algebra &amp; Ordinary Differential Equ.s</t>
  </si>
  <si>
    <t>MATH322</t>
  </si>
  <si>
    <t>Probability and Statistical Methods</t>
  </si>
  <si>
    <t>IENG212</t>
  </si>
  <si>
    <t>Modeling and Optimization</t>
  </si>
  <si>
    <t>ECON231</t>
  </si>
  <si>
    <t>Fundamentals of Economics</t>
  </si>
  <si>
    <t>EENG225</t>
  </si>
  <si>
    <t>Fundamentals of Electrical Engineering</t>
  </si>
  <si>
    <t>ACCT203</t>
  </si>
  <si>
    <t>Cost Accounting for Managerial Decision Making</t>
  </si>
  <si>
    <t>ENGL201</t>
  </si>
  <si>
    <t>Communication Skills</t>
  </si>
  <si>
    <t>MGMT201</t>
  </si>
  <si>
    <t>Principles of Management</t>
  </si>
  <si>
    <t>IENG301</t>
  </si>
  <si>
    <t>Fundamentals of Work Study and Ergonomics</t>
  </si>
  <si>
    <t>IENG313</t>
  </si>
  <si>
    <t>Operations Research - I</t>
  </si>
  <si>
    <t>IENG212 MATH241</t>
  </si>
  <si>
    <t>IENG323</t>
  </si>
  <si>
    <t>Engineering Economy</t>
  </si>
  <si>
    <t>IENG385</t>
  </si>
  <si>
    <t>Statistical Applications in Engineering</t>
  </si>
  <si>
    <t>UE - I</t>
  </si>
  <si>
    <t>UE</t>
  </si>
  <si>
    <t>Industrial Training - I</t>
  </si>
  <si>
    <t>IENG332</t>
  </si>
  <si>
    <t>Production Planning - I</t>
  </si>
  <si>
    <t>IENG212 MATH322</t>
  </si>
  <si>
    <t>IENG314</t>
  </si>
  <si>
    <t>Operations Research - II</t>
  </si>
  <si>
    <t>IENG372</t>
  </si>
  <si>
    <t>Information Systems and Technology</t>
  </si>
  <si>
    <r>
      <t>CMPE110</t>
    </r>
    <r>
      <rPr>
        <vertAlign val="superscript"/>
        <sz val="8"/>
        <color theme="1"/>
        <rFont val="Arial"/>
        <family val="2"/>
        <charset val="162"/>
      </rPr>
      <t xml:space="preserve"> </t>
    </r>
    <r>
      <rPr>
        <sz val="8"/>
        <color theme="1"/>
        <rFont val="Arial"/>
        <family val="2"/>
        <charset val="162"/>
      </rPr>
      <t>MGMT201</t>
    </r>
  </si>
  <si>
    <t>AE - I</t>
  </si>
  <si>
    <t>AE</t>
  </si>
  <si>
    <t>AE - II</t>
  </si>
  <si>
    <t>IENG431</t>
  </si>
  <si>
    <t>Production Planning - II</t>
  </si>
  <si>
    <t>IENG441</t>
  </si>
  <si>
    <t>Facilities Planning and Design</t>
  </si>
  <si>
    <t>IENG440</t>
  </si>
  <si>
    <t>Introduction to Manufacturing and Service Systems Design</t>
  </si>
  <si>
    <t>IENG461</t>
  </si>
  <si>
    <t>Systems Modeling and Simulation</t>
  </si>
  <si>
    <t>UE - II</t>
  </si>
  <si>
    <t>Industrial Training - II</t>
  </si>
  <si>
    <t>IENG484</t>
  </si>
  <si>
    <t>Quality Engineering</t>
  </si>
  <si>
    <t>Manufacturing and Service Systems Design Project</t>
  </si>
  <si>
    <t>AE - III</t>
  </si>
  <si>
    <t>AE - IV</t>
  </si>
  <si>
    <t>IENG444</t>
  </si>
  <si>
    <t>Seminars on Manufacturing and Service Systems</t>
  </si>
  <si>
    <r>
      <t>PHYS102 DC</t>
    </r>
    <r>
      <rPr>
        <vertAlign val="superscript"/>
        <sz val="8"/>
        <color theme="1"/>
        <rFont val="Arial"/>
        <family val="2"/>
        <charset val="162"/>
      </rPr>
      <t>*</t>
    </r>
  </si>
  <si>
    <r>
      <t>CMPE110 DC</t>
    </r>
    <r>
      <rPr>
        <vertAlign val="superscript"/>
        <sz val="8"/>
        <color theme="1"/>
        <rFont val="Arial"/>
        <family val="2"/>
        <charset val="162"/>
      </rPr>
      <t>*</t>
    </r>
  </si>
  <si>
    <t>Letter Grds</t>
  </si>
  <si>
    <t>Numerical Equivalence</t>
  </si>
  <si>
    <t>A</t>
  </si>
  <si>
    <t>A-</t>
  </si>
  <si>
    <t>B+</t>
  </si>
  <si>
    <t>B-</t>
  </si>
  <si>
    <t>C+</t>
  </si>
  <si>
    <t>C</t>
  </si>
  <si>
    <t>B</t>
  </si>
  <si>
    <t>C-</t>
  </si>
  <si>
    <t>D+</t>
  </si>
  <si>
    <t>D</t>
  </si>
  <si>
    <t>D-</t>
  </si>
  <si>
    <t>F</t>
  </si>
  <si>
    <t>NG</t>
  </si>
  <si>
    <t>S</t>
  </si>
  <si>
    <t>U</t>
  </si>
  <si>
    <t>I</t>
  </si>
  <si>
    <t>W</t>
  </si>
  <si>
    <t>Weighted Point</t>
  </si>
  <si>
    <t>Letter Grade</t>
  </si>
  <si>
    <t>SUM</t>
  </si>
  <si>
    <t>CGPA</t>
  </si>
  <si>
    <t>NT</t>
  </si>
  <si>
    <r>
      <rPr>
        <sz val="12"/>
        <color theme="1"/>
        <rFont val="Times New Roman"/>
        <family val="1"/>
      </rPr>
      <t>How to use:</t>
    </r>
    <r>
      <rPr>
        <sz val="8"/>
        <color theme="1"/>
        <rFont val="Times New Roman"/>
        <family val="1"/>
      </rPr>
      <t xml:space="preserve">
1) Because the cells contain formulas, don't make any changes in cells of columns </t>
    </r>
    <r>
      <rPr>
        <b/>
        <sz val="8"/>
        <color theme="1"/>
        <rFont val="Times New Roman"/>
        <family val="1"/>
      </rPr>
      <t>"N"</t>
    </r>
    <r>
      <rPr>
        <sz val="8"/>
        <color theme="1"/>
        <rFont val="Times New Roman"/>
        <family val="1"/>
      </rPr>
      <t xml:space="preserve"> to </t>
    </r>
    <r>
      <rPr>
        <b/>
        <sz val="8"/>
        <color theme="1"/>
        <rFont val="Times New Roman"/>
        <family val="1"/>
      </rPr>
      <t>"T"</t>
    </r>
    <r>
      <rPr>
        <sz val="8"/>
        <color theme="1"/>
        <rFont val="Times New Roman"/>
        <family val="1"/>
      </rPr>
      <t xml:space="preserve"> . Only entering the letter grades is necessary. 
2) You should change the letter grade status of the courses which you passed or are taking in column </t>
    </r>
    <r>
      <rPr>
        <b/>
        <sz val="8"/>
        <color theme="1"/>
        <rFont val="Times New Roman"/>
        <family val="1"/>
      </rPr>
      <t>"M"</t>
    </r>
    <r>
      <rPr>
        <sz val="8"/>
        <color theme="1"/>
        <rFont val="Times New Roman"/>
        <family val="1"/>
      </rPr>
      <t xml:space="preserve"> to the grade which you took or expect to take with this format </t>
    </r>
    <r>
      <rPr>
        <b/>
        <sz val="8"/>
        <color theme="1"/>
        <rFont val="Times New Roman"/>
        <family val="1"/>
      </rPr>
      <t>"B-"</t>
    </r>
    <r>
      <rPr>
        <sz val="8"/>
        <color theme="1"/>
        <rFont val="Times New Roman"/>
        <family val="1"/>
      </rPr>
      <t xml:space="preserve">. The letter grades should be the same as table in columns </t>
    </r>
    <r>
      <rPr>
        <b/>
        <sz val="8"/>
        <color theme="1"/>
        <rFont val="Times New Roman"/>
        <family val="1"/>
      </rPr>
      <t>"S"</t>
    </r>
    <r>
      <rPr>
        <sz val="8"/>
        <color theme="1"/>
        <rFont val="Times New Roman"/>
        <family val="1"/>
      </rPr>
      <t xml:space="preserve"> and </t>
    </r>
    <r>
      <rPr>
        <b/>
        <sz val="8"/>
        <color theme="1"/>
        <rFont val="Times New Roman"/>
        <family val="1"/>
      </rPr>
      <t>"T"</t>
    </r>
    <r>
      <rPr>
        <sz val="8"/>
        <color theme="1"/>
        <rFont val="Times New Roman"/>
        <family val="1"/>
      </rPr>
      <t xml:space="preserve">.
3)Be sure about the total credit of </t>
    </r>
    <r>
      <rPr>
        <b/>
        <sz val="8"/>
        <color theme="1"/>
        <rFont val="Times New Roman"/>
        <family val="1"/>
      </rPr>
      <t>"Area elective"</t>
    </r>
    <r>
      <rPr>
        <sz val="8"/>
        <color theme="1"/>
        <rFont val="Times New Roman"/>
        <family val="1"/>
      </rPr>
      <t xml:space="preserve"> and </t>
    </r>
    <r>
      <rPr>
        <b/>
        <sz val="8"/>
        <color theme="1"/>
        <rFont val="Times New Roman"/>
        <family val="1"/>
      </rPr>
      <t>"University elective"</t>
    </r>
    <r>
      <rPr>
        <sz val="8"/>
        <color theme="1"/>
        <rFont val="Times New Roman"/>
        <family val="1"/>
      </rPr>
      <t xml:space="preserve"> courses. Check them to be sure that the number of credits are the same as the </t>
    </r>
    <r>
      <rPr>
        <b/>
        <sz val="8"/>
        <color theme="1"/>
        <rFont val="Times New Roman"/>
        <family val="1"/>
      </rPr>
      <t>"Total"</t>
    </r>
    <r>
      <rPr>
        <sz val="8"/>
        <color theme="1"/>
        <rFont val="Times New Roman"/>
        <family val="1"/>
      </rPr>
      <t xml:space="preserve"> column.
4) If you don't take a course, the letter grade of that course must be </t>
    </r>
    <r>
      <rPr>
        <b/>
        <sz val="8"/>
        <color theme="1"/>
        <rFont val="Times New Roman"/>
        <family val="1"/>
      </rPr>
      <t>"NT"</t>
    </r>
    <r>
      <rPr>
        <sz val="8"/>
        <color theme="1"/>
        <rFont val="Times New Roman"/>
        <family val="1"/>
      </rPr>
      <t xml:space="preserve">. 
5) The </t>
    </r>
    <r>
      <rPr>
        <b/>
        <sz val="8"/>
        <color theme="1"/>
        <rFont val="Times New Roman"/>
        <family val="1"/>
      </rPr>
      <t>CGPA</t>
    </r>
    <r>
      <rPr>
        <sz val="8"/>
        <color theme="1"/>
        <rFont val="Times New Roman"/>
        <family val="1"/>
      </rPr>
      <t xml:space="preserve"> will be calculated in cell </t>
    </r>
    <r>
      <rPr>
        <b/>
        <sz val="8"/>
        <color theme="1"/>
        <rFont val="Times New Roman"/>
        <family val="1"/>
      </rPr>
      <t>"N57"</t>
    </r>
    <r>
      <rPr>
        <sz val="8"/>
        <color theme="1"/>
        <rFont val="Times New Roman"/>
        <family val="1"/>
      </rPr>
      <t xml:space="preserve">.
6) It is better to test it for your previous grades to be sure about the accuracy of this CGPA calculator.
</t>
    </r>
    <r>
      <rPr>
        <sz val="10"/>
        <color theme="1"/>
        <rFont val="Times New Roman"/>
        <family val="1"/>
      </rPr>
      <t>Sadegh Niroomand</t>
    </r>
  </si>
  <si>
    <t>1</t>
  </si>
  <si>
    <t>IENG112</t>
  </si>
  <si>
    <t>IENG263</t>
  </si>
  <si>
    <t>Materials and Manufacturing Processes</t>
  </si>
  <si>
    <t>History of Turkish Reforms /Turkish as a Second Language</t>
  </si>
  <si>
    <t>IENG210</t>
  </si>
  <si>
    <t>5</t>
  </si>
  <si>
    <t>IENG310</t>
  </si>
  <si>
    <t>Area Elective - I</t>
  </si>
  <si>
    <t>IENG490</t>
  </si>
  <si>
    <t>Area Elective – II</t>
  </si>
  <si>
    <t>IENG410</t>
  </si>
  <si>
    <t>Industrial Training - III</t>
  </si>
  <si>
    <t>8</t>
  </si>
  <si>
    <t>IENG492</t>
  </si>
  <si>
    <t>Area Elective – III</t>
  </si>
  <si>
    <t>Area Elective - IV</t>
  </si>
  <si>
    <t>AT</t>
  </si>
  <si>
    <t>Ref Code</t>
  </si>
  <si>
    <t>Course Code</t>
  </si>
  <si>
    <t>MATH163</t>
  </si>
  <si>
    <t>Discrete Mathematics</t>
  </si>
  <si>
    <t>HIST280/ TUSL181</t>
  </si>
  <si>
    <t>Restricted UE - I (IENG355-Ethics in Eng.)</t>
  </si>
  <si>
    <r>
      <t>UE – II (</t>
    </r>
    <r>
      <rPr>
        <b/>
        <sz val="9"/>
        <rFont val="Arial"/>
        <family val="2"/>
        <charset val="162"/>
      </rPr>
      <t>Soci./Psyc./Comm./Lang.</t>
    </r>
    <r>
      <rPr>
        <sz val="9"/>
        <rFont val="Arial"/>
        <family val="2"/>
        <charset val="162"/>
      </rPr>
      <t>)</t>
    </r>
  </si>
  <si>
    <t>UE - III</t>
  </si>
  <si>
    <t>University Elective – III</t>
  </si>
  <si>
    <r>
      <t xml:space="preserve">Full Curriculum of </t>
    </r>
    <r>
      <rPr>
        <b/>
        <sz val="10"/>
        <color rgb="FFFF0000"/>
        <rFont val="Arial"/>
        <family val="2"/>
        <charset val="162"/>
      </rPr>
      <t>INDUSTRIAL ENGINEERING</t>
    </r>
    <r>
      <rPr>
        <b/>
        <sz val="10"/>
        <color theme="1"/>
        <rFont val="Arial"/>
        <family val="2"/>
        <charset val="162"/>
      </rPr>
      <t xml:space="preserve"> undergraduate program</t>
    </r>
  </si>
  <si>
    <t>47 Courses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</si>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</sst>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vertAlign val="superscript"/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name val="Arial"/>
      <family val="2"/>
      <charset val="16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3" fillId="5" borderId="13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shrinkToFit="1"/>
    </xf>
    <xf numFmtId="0" fontId="18" fillId="7" borderId="22" xfId="0" applyFont="1" applyFill="1" applyBorder="1" applyAlignment="1">
      <alignment vertical="center" shrinkToFit="1"/>
    </xf>
    <xf numFmtId="0" fontId="17" fillId="7" borderId="22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shrinkToFit="1"/>
    </xf>
    <xf numFmtId="0" fontId="18" fillId="7" borderId="17" xfId="0" applyFont="1" applyFill="1" applyBorder="1" applyAlignment="1">
      <alignment vertical="center" shrinkToFit="1"/>
    </xf>
    <xf numFmtId="0" fontId="16" fillId="7" borderId="1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shrinkToFit="1"/>
    </xf>
    <xf numFmtId="0" fontId="18" fillId="7" borderId="11" xfId="0" applyFont="1" applyFill="1" applyBorder="1" applyAlignment="1">
      <alignment vertical="center" shrinkToFit="1"/>
    </xf>
    <xf numFmtId="0" fontId="17" fillId="7" borderId="11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vertical="center" shrinkToFit="1"/>
    </xf>
    <xf numFmtId="0" fontId="16" fillId="7" borderId="1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left" vertical="center" shrinkToFit="1"/>
    </xf>
    <xf numFmtId="0" fontId="19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vertical="center" wrapText="1" shrinkToFit="1"/>
    </xf>
    <xf numFmtId="0" fontId="19" fillId="7" borderId="21" xfId="0" applyFont="1" applyFill="1" applyBorder="1" applyAlignment="1">
      <alignment horizontal="center" vertical="center" shrinkToFit="1"/>
    </xf>
    <xf numFmtId="0" fontId="20" fillId="7" borderId="21" xfId="0" applyFont="1" applyFill="1" applyBorder="1" applyAlignment="1">
      <alignment vertical="center" shrinkToFit="1"/>
    </xf>
    <xf numFmtId="0" fontId="19" fillId="7" borderId="21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shrinkToFit="1"/>
    </xf>
    <xf numFmtId="0" fontId="20" fillId="7" borderId="11" xfId="0" applyFont="1" applyFill="1" applyBorder="1" applyAlignment="1">
      <alignment vertical="center" shrinkToFit="1"/>
    </xf>
    <xf numFmtId="0" fontId="19" fillId="7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shrinkToFit="1"/>
    </xf>
    <xf numFmtId="0" fontId="20" fillId="7" borderId="17" xfId="0" applyFont="1" applyFill="1" applyBorder="1" applyAlignment="1">
      <alignment vertical="center" shrinkToFit="1"/>
    </xf>
    <xf numFmtId="0" fontId="19" fillId="7" borderId="17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shrinkToFit="1"/>
    </xf>
    <xf numFmtId="0" fontId="17" fillId="7" borderId="26" xfId="0" applyNumberFormat="1" applyFont="1" applyFill="1" applyBorder="1" applyAlignment="1" applyProtection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7" borderId="21" xfId="0" applyFont="1" applyFill="1" applyBorder="1" applyAlignment="1">
      <alignment horizontal="center" vertical="center" shrinkToFit="1"/>
    </xf>
    <xf numFmtId="0" fontId="18" fillId="7" borderId="21" xfId="0" applyFont="1" applyFill="1" applyBorder="1" applyAlignment="1">
      <alignment vertical="center" shrinkToFit="1"/>
    </xf>
    <xf numFmtId="0" fontId="16" fillId="7" borderId="2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3" fillId="3" borderId="9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12" fillId="5" borderId="27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</xf>
    <xf numFmtId="0" fontId="14" fillId="5" borderId="27" xfId="0" applyNumberFormat="1" applyFont="1" applyFill="1" applyBorder="1" applyAlignment="1" applyProtection="1">
      <alignment horizontal="left" vertical="center"/>
    </xf>
    <xf numFmtId="0" fontId="14" fillId="5" borderId="12" xfId="0" applyNumberFormat="1" applyFont="1" applyFill="1" applyBorder="1" applyAlignment="1" applyProtection="1">
      <alignment horizontal="left" vertical="center"/>
    </xf>
    <xf numFmtId="0" fontId="15" fillId="5" borderId="27" xfId="0" applyNumberFormat="1" applyFont="1" applyFill="1" applyBorder="1" applyAlignment="1" applyProtection="1">
      <alignment horizontal="center" vertical="center" wrapText="1"/>
    </xf>
    <xf numFmtId="0" fontId="15" fillId="5" borderId="12" xfId="0" applyNumberFormat="1" applyFont="1" applyFill="1" applyBorder="1" applyAlignment="1" applyProtection="1">
      <alignment horizontal="center" vertical="center" wrapText="1"/>
    </xf>
    <xf numFmtId="0" fontId="13" fillId="5" borderId="28" xfId="0" applyNumberFormat="1" applyFont="1" applyFill="1" applyBorder="1" applyAlignment="1" applyProtection="1">
      <alignment horizontal="center" vertical="center"/>
    </xf>
    <xf numFmtId="0" fontId="13" fillId="5" borderId="29" xfId="0" applyNumberFormat="1" applyFont="1" applyFill="1" applyBorder="1" applyAlignment="1" applyProtection="1">
      <alignment horizontal="center" vertical="center"/>
    </xf>
    <xf numFmtId="0" fontId="13" fillId="5" borderId="30" xfId="0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13" fillId="5" borderId="27" xfId="0" applyNumberFormat="1" applyFont="1" applyFill="1" applyBorder="1" applyAlignment="1" applyProtection="1">
      <alignment horizontal="center" vertical="center" wrapText="1"/>
    </xf>
    <xf numFmtId="0" fontId="13" fillId="5" borderId="12" xfId="0" applyNumberFormat="1" applyFont="1" applyFill="1" applyBorder="1" applyAlignment="1" applyProtection="1">
      <alignment horizontal="center" vertical="center" wrapText="1"/>
    </xf>
    <xf numFmtId="0" fontId="16" fillId="6" borderId="14" xfId="0" applyNumberFormat="1" applyFont="1" applyFill="1" applyBorder="1" applyAlignment="1" applyProtection="1">
      <alignment horizontal="center" vertical="center"/>
    </xf>
    <xf numFmtId="0" fontId="16" fillId="6" borderId="16" xfId="0" applyNumberFormat="1" applyFont="1" applyFill="1" applyBorder="1" applyAlignment="1" applyProtection="1">
      <alignment horizontal="center" vertical="center"/>
    </xf>
    <xf numFmtId="0" fontId="16" fillId="6" borderId="18" xfId="0" applyNumberFormat="1" applyFont="1" applyFill="1" applyBorder="1" applyAlignment="1" applyProtection="1">
      <alignment horizontal="center" vertical="center"/>
    </xf>
    <xf numFmtId="0" fontId="16" fillId="6" borderId="20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16" fillId="8" borderId="14" xfId="0" applyNumberFormat="1" applyFont="1" applyFill="1" applyBorder="1" applyAlignment="1" applyProtection="1">
      <alignment horizontal="center" vertical="center"/>
    </xf>
    <xf numFmtId="0" fontId="16" fillId="8" borderId="16" xfId="0" applyNumberFormat="1" applyFont="1" applyFill="1" applyBorder="1" applyAlignment="1" applyProtection="1">
      <alignment horizontal="center" vertical="center"/>
    </xf>
    <xf numFmtId="0" fontId="16" fillId="8" borderId="18" xfId="0" applyNumberFormat="1" applyFont="1" applyFill="1" applyBorder="1" applyAlignment="1" applyProtection="1">
      <alignment horizontal="center" vertical="center"/>
    </xf>
    <xf numFmtId="0" fontId="16" fillId="8" borderId="20" xfId="0" applyNumberFormat="1" applyFont="1" applyFill="1" applyBorder="1" applyAlignment="1" applyProtection="1">
      <alignment horizontal="center" vertical="center"/>
    </xf>
    <xf numFmtId="0" fontId="16" fillId="8" borderId="23" xfId="0" applyNumberFormat="1" applyFont="1" applyFill="1" applyBorder="1" applyAlignment="1" applyProtection="1">
      <alignment horizontal="center" vertical="center"/>
    </xf>
    <xf numFmtId="0" fontId="14" fillId="8" borderId="20" xfId="0" applyNumberFormat="1" applyFont="1" applyFill="1" applyBorder="1" applyAlignment="1" applyProtection="1">
      <alignment horizontal="center" vertical="center"/>
    </xf>
    <xf numFmtId="0" fontId="14" fillId="8" borderId="16" xfId="0" applyNumberFormat="1" applyFont="1" applyFill="1" applyBorder="1" applyAlignment="1" applyProtection="1">
      <alignment horizontal="center" vertical="center"/>
    </xf>
    <xf numFmtId="0" fontId="14" fillId="8" borderId="2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56"/>
  <sheetViews>
    <sheetView tabSelected="1" zoomScale="90" zoomScaleNormal="90" workbookViewId="0">
      <selection activeCell="V14" sqref="V14"/>
    </sheetView>
  </sheetViews>
  <sheetFormatPr defaultRowHeight="15" x14ac:dyDescent="0.25"/>
  <cols>
    <col min="1" max="1" width="1.5703125" customWidth="1"/>
    <col min="2" max="2" width="5.42578125" customWidth="1"/>
    <col min="3" max="3" width="6.7109375" customWidth="1"/>
    <col min="4" max="4" width="15.5703125" customWidth="1"/>
    <col min="5" max="5" width="44.7109375" customWidth="1"/>
    <col min="6" max="6" width="8.140625" customWidth="1"/>
    <col min="7" max="9" width="4.7109375" customWidth="1"/>
    <col min="10" max="10" width="9.140625" style="5"/>
    <col min="11" max="11" width="16" hidden="1" customWidth="1"/>
    <col min="12" max="12" width="0" hidden="1" customWidth="1"/>
    <col min="13" max="13" width="10.140625" style="8" bestFit="1" customWidth="1"/>
    <col min="14" max="14" width="10.140625" style="8" customWidth="1"/>
    <col min="15" max="15" width="18.85546875" style="8" bestFit="1" customWidth="1"/>
    <col min="16" max="16" width="12.85546875" style="8" bestFit="1" customWidth="1"/>
    <col min="19" max="19" width="12" style="8" bestFit="1" customWidth="1"/>
    <col min="20" max="20" width="21.7109375" style="8" bestFit="1" customWidth="1"/>
  </cols>
  <sheetData>
    <row r="1" spans="2:20" ht="140.25" customHeight="1" thickBot="1" x14ac:dyDescent="0.3">
      <c r="B1" s="77" t="s">
        <v>120</v>
      </c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2:20" ht="23.25" customHeight="1" thickBot="1" x14ac:dyDescent="0.3">
      <c r="B2" s="84" t="s">
        <v>148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2:20" ht="3" customHeight="1" thickBot="1" x14ac:dyDescent="0.3"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2:20" ht="15.75" customHeight="1" x14ac:dyDescent="0.25">
      <c r="B4" s="90" t="s">
        <v>138</v>
      </c>
      <c r="C4" s="101" t="s">
        <v>139</v>
      </c>
      <c r="D4" s="101" t="s">
        <v>140</v>
      </c>
      <c r="E4" s="92" t="s">
        <v>0</v>
      </c>
      <c r="F4" s="94" t="s">
        <v>1</v>
      </c>
      <c r="G4" s="96" t="s">
        <v>2</v>
      </c>
      <c r="H4" s="97"/>
      <c r="I4" s="97"/>
      <c r="J4" s="98"/>
      <c r="K4" s="99" t="s">
        <v>3</v>
      </c>
      <c r="L4" s="99" t="s">
        <v>4</v>
      </c>
      <c r="M4" s="80" t="s">
        <v>96</v>
      </c>
      <c r="N4" s="80" t="s">
        <v>2</v>
      </c>
      <c r="O4" s="80" t="s">
        <v>97</v>
      </c>
      <c r="P4" s="82" t="s">
        <v>115</v>
      </c>
      <c r="S4" s="75" t="s">
        <v>116</v>
      </c>
      <c r="T4" s="75" t="s">
        <v>97</v>
      </c>
    </row>
    <row r="5" spans="2:20" ht="16.5" customHeight="1" thickBot="1" x14ac:dyDescent="0.3">
      <c r="B5" s="91"/>
      <c r="C5" s="102"/>
      <c r="D5" s="102"/>
      <c r="E5" s="93"/>
      <c r="F5" s="95"/>
      <c r="G5" s="11" t="s">
        <v>5</v>
      </c>
      <c r="H5" s="11" t="s">
        <v>6</v>
      </c>
      <c r="I5" s="11" t="s">
        <v>7</v>
      </c>
      <c r="J5" s="11" t="s">
        <v>150</v>
      </c>
      <c r="K5" s="100"/>
      <c r="L5" s="100"/>
      <c r="M5" s="81"/>
      <c r="N5" s="81"/>
      <c r="O5" s="81"/>
      <c r="P5" s="83"/>
      <c r="Q5" s="7"/>
      <c r="R5" s="7"/>
      <c r="S5" s="76"/>
      <c r="T5" s="76"/>
    </row>
    <row r="6" spans="2:20" ht="18" customHeight="1" thickTop="1" thickBot="1" x14ac:dyDescent="0.3">
      <c r="B6" s="103" t="s">
        <v>121</v>
      </c>
      <c r="C6" s="12">
        <v>26711</v>
      </c>
      <c r="D6" s="13" t="s">
        <v>8</v>
      </c>
      <c r="E6" s="14" t="s">
        <v>9</v>
      </c>
      <c r="F6" s="12" t="s">
        <v>10</v>
      </c>
      <c r="G6" s="12">
        <v>4</v>
      </c>
      <c r="H6" s="12">
        <v>1</v>
      </c>
      <c r="I6" s="12">
        <v>0</v>
      </c>
      <c r="J6" s="15">
        <v>4</v>
      </c>
      <c r="K6" s="2"/>
      <c r="L6" s="2"/>
      <c r="M6" s="10" t="s">
        <v>119</v>
      </c>
      <c r="N6" s="10">
        <f>IF(M6="NT",0,J6)</f>
        <v>0</v>
      </c>
      <c r="O6" s="10">
        <f>VLOOKUP(M6,$S$6:$T$23,2,FALSE)</f>
        <v>0</v>
      </c>
      <c r="P6" s="10">
        <f>N6*O6</f>
        <v>0</v>
      </c>
      <c r="S6" s="10" t="s">
        <v>98</v>
      </c>
      <c r="T6" s="10">
        <v>4</v>
      </c>
    </row>
    <row r="7" spans="2:20" ht="18" customHeight="1" thickBot="1" x14ac:dyDescent="0.3">
      <c r="B7" s="104"/>
      <c r="C7" s="16">
        <v>26712</v>
      </c>
      <c r="D7" s="17" t="s">
        <v>11</v>
      </c>
      <c r="E7" s="18" t="s">
        <v>12</v>
      </c>
      <c r="F7" s="16" t="s">
        <v>13</v>
      </c>
      <c r="G7" s="16">
        <v>4</v>
      </c>
      <c r="H7" s="16">
        <v>1</v>
      </c>
      <c r="I7" s="16">
        <v>0</v>
      </c>
      <c r="J7" s="19">
        <v>4</v>
      </c>
      <c r="K7" s="2"/>
      <c r="L7" s="2"/>
      <c r="M7" s="10" t="s">
        <v>119</v>
      </c>
      <c r="N7" s="10">
        <f t="shared" ref="N7:N52" si="0">IF(M7="NT",0,J7)</f>
        <v>0</v>
      </c>
      <c r="O7" s="10">
        <f t="shared" ref="O7:O52" si="1">VLOOKUP(M7,$S$6:$T$23,2,FALSE)</f>
        <v>0</v>
      </c>
      <c r="P7" s="10">
        <f t="shared" ref="P7:P52" si="2">N7*O7</f>
        <v>0</v>
      </c>
      <c r="S7" s="10" t="s">
        <v>99</v>
      </c>
      <c r="T7" s="10">
        <v>3.7</v>
      </c>
    </row>
    <row r="8" spans="2:20" ht="18" customHeight="1" thickBot="1" x14ac:dyDescent="0.3">
      <c r="B8" s="104"/>
      <c r="C8" s="16">
        <v>26713</v>
      </c>
      <c r="D8" s="17" t="s">
        <v>14</v>
      </c>
      <c r="E8" s="18" t="s">
        <v>15</v>
      </c>
      <c r="F8" s="16" t="s">
        <v>13</v>
      </c>
      <c r="G8" s="16">
        <v>4</v>
      </c>
      <c r="H8" s="16">
        <v>0</v>
      </c>
      <c r="I8" s="16">
        <v>1</v>
      </c>
      <c r="J8" s="19">
        <v>4</v>
      </c>
      <c r="K8" s="2"/>
      <c r="L8" s="2"/>
      <c r="M8" s="10" t="s">
        <v>119</v>
      </c>
      <c r="N8" s="10">
        <f t="shared" si="0"/>
        <v>0</v>
      </c>
      <c r="O8" s="10">
        <f t="shared" si="1"/>
        <v>0</v>
      </c>
      <c r="P8" s="10">
        <f t="shared" si="2"/>
        <v>0</v>
      </c>
      <c r="S8" s="10" t="s">
        <v>100</v>
      </c>
      <c r="T8" s="10">
        <v>3.3</v>
      </c>
    </row>
    <row r="9" spans="2:20" ht="18" customHeight="1" thickBot="1" x14ac:dyDescent="0.3">
      <c r="B9" s="104"/>
      <c r="C9" s="16">
        <v>26714</v>
      </c>
      <c r="D9" s="20" t="s">
        <v>16</v>
      </c>
      <c r="E9" s="21" t="s">
        <v>17</v>
      </c>
      <c r="F9" s="22" t="s">
        <v>18</v>
      </c>
      <c r="G9" s="22">
        <v>3</v>
      </c>
      <c r="H9" s="22">
        <v>0</v>
      </c>
      <c r="I9" s="22">
        <v>1</v>
      </c>
      <c r="J9" s="23">
        <v>3</v>
      </c>
      <c r="K9" s="2"/>
      <c r="L9" s="2"/>
      <c r="M9" s="10" t="s">
        <v>119</v>
      </c>
      <c r="N9" s="10">
        <f t="shared" si="0"/>
        <v>0</v>
      </c>
      <c r="O9" s="10">
        <f t="shared" si="1"/>
        <v>0</v>
      </c>
      <c r="P9" s="10">
        <f t="shared" si="2"/>
        <v>0</v>
      </c>
      <c r="S9" s="10" t="s">
        <v>104</v>
      </c>
      <c r="T9" s="10">
        <v>3</v>
      </c>
    </row>
    <row r="10" spans="2:20" ht="18" customHeight="1" thickBot="1" x14ac:dyDescent="0.3">
      <c r="B10" s="105"/>
      <c r="C10" s="24">
        <v>26715</v>
      </c>
      <c r="D10" s="25" t="s">
        <v>122</v>
      </c>
      <c r="E10" s="26" t="s">
        <v>31</v>
      </c>
      <c r="F10" s="24" t="s">
        <v>10</v>
      </c>
      <c r="G10" s="24">
        <v>4</v>
      </c>
      <c r="H10" s="24">
        <v>1</v>
      </c>
      <c r="I10" s="24">
        <v>0</v>
      </c>
      <c r="J10" s="27">
        <v>4</v>
      </c>
      <c r="K10" s="3"/>
      <c r="L10" s="3"/>
      <c r="M10" s="10" t="s">
        <v>119</v>
      </c>
      <c r="N10" s="10">
        <f t="shared" si="0"/>
        <v>0</v>
      </c>
      <c r="O10" s="10">
        <f t="shared" si="1"/>
        <v>0</v>
      </c>
      <c r="P10" s="10">
        <f t="shared" si="2"/>
        <v>0</v>
      </c>
      <c r="S10" s="10" t="s">
        <v>101</v>
      </c>
      <c r="T10" s="10">
        <v>2.7</v>
      </c>
    </row>
    <row r="11" spans="2:20" ht="18" customHeight="1" thickTop="1" thickBot="1" x14ac:dyDescent="0.3">
      <c r="B11" s="106">
        <v>2</v>
      </c>
      <c r="C11" s="28">
        <v>26721</v>
      </c>
      <c r="D11" s="29" t="s">
        <v>19</v>
      </c>
      <c r="E11" s="30" t="s">
        <v>20</v>
      </c>
      <c r="F11" s="31" t="s">
        <v>18</v>
      </c>
      <c r="G11" s="31">
        <v>4</v>
      </c>
      <c r="H11" s="31">
        <v>1</v>
      </c>
      <c r="I11" s="31">
        <v>0</v>
      </c>
      <c r="J11" s="32">
        <v>4</v>
      </c>
      <c r="K11" s="2" t="s">
        <v>8</v>
      </c>
      <c r="L11" s="2"/>
      <c r="M11" s="10" t="s">
        <v>119</v>
      </c>
      <c r="N11" s="10">
        <f t="shared" si="0"/>
        <v>0</v>
      </c>
      <c r="O11" s="10">
        <f t="shared" si="1"/>
        <v>0</v>
      </c>
      <c r="P11" s="10">
        <f t="shared" si="2"/>
        <v>0</v>
      </c>
      <c r="S11" s="10" t="s">
        <v>102</v>
      </c>
      <c r="T11" s="10">
        <v>2.2999999999999998</v>
      </c>
    </row>
    <row r="12" spans="2:20" ht="18" customHeight="1" thickBot="1" x14ac:dyDescent="0.3">
      <c r="B12" s="104"/>
      <c r="C12" s="33">
        <v>26722</v>
      </c>
      <c r="D12" s="34" t="s">
        <v>22</v>
      </c>
      <c r="E12" s="35" t="s">
        <v>23</v>
      </c>
      <c r="F12" s="33" t="s">
        <v>13</v>
      </c>
      <c r="G12" s="33">
        <v>4</v>
      </c>
      <c r="H12" s="33">
        <v>1</v>
      </c>
      <c r="I12" s="33">
        <v>0</v>
      </c>
      <c r="J12" s="36">
        <v>4</v>
      </c>
      <c r="K12" s="2" t="s">
        <v>11</v>
      </c>
      <c r="L12" s="2"/>
      <c r="M12" s="10" t="s">
        <v>119</v>
      </c>
      <c r="N12" s="10">
        <f t="shared" si="0"/>
        <v>0</v>
      </c>
      <c r="O12" s="10">
        <f t="shared" si="1"/>
        <v>0</v>
      </c>
      <c r="P12" s="10">
        <f t="shared" si="2"/>
        <v>0</v>
      </c>
      <c r="S12" s="10" t="s">
        <v>103</v>
      </c>
      <c r="T12" s="10">
        <v>2</v>
      </c>
    </row>
    <row r="13" spans="2:20" ht="18" customHeight="1" thickBot="1" x14ac:dyDescent="0.3">
      <c r="B13" s="104"/>
      <c r="C13" s="33">
        <v>26723</v>
      </c>
      <c r="D13" s="34" t="s">
        <v>24</v>
      </c>
      <c r="E13" s="35" t="s">
        <v>25</v>
      </c>
      <c r="F13" s="33" t="s">
        <v>13</v>
      </c>
      <c r="G13" s="33">
        <v>4</v>
      </c>
      <c r="H13" s="33">
        <v>0</v>
      </c>
      <c r="I13" s="33">
        <v>1</v>
      </c>
      <c r="J13" s="36">
        <v>4</v>
      </c>
      <c r="K13" s="2" t="s">
        <v>26</v>
      </c>
      <c r="L13" s="2"/>
      <c r="M13" s="10" t="s">
        <v>119</v>
      </c>
      <c r="N13" s="10">
        <f t="shared" si="0"/>
        <v>0</v>
      </c>
      <c r="O13" s="10">
        <f t="shared" si="1"/>
        <v>0</v>
      </c>
      <c r="P13" s="10">
        <f t="shared" si="2"/>
        <v>0</v>
      </c>
      <c r="S13" s="10" t="s">
        <v>105</v>
      </c>
      <c r="T13" s="10">
        <v>1.7</v>
      </c>
    </row>
    <row r="14" spans="2:20" ht="18" customHeight="1" thickBot="1" x14ac:dyDescent="0.3">
      <c r="B14" s="104"/>
      <c r="C14" s="33">
        <v>26724</v>
      </c>
      <c r="D14" s="37" t="s">
        <v>27</v>
      </c>
      <c r="E14" s="38" t="s">
        <v>28</v>
      </c>
      <c r="F14" s="39" t="s">
        <v>18</v>
      </c>
      <c r="G14" s="39">
        <v>3</v>
      </c>
      <c r="H14" s="39">
        <v>0</v>
      </c>
      <c r="I14" s="39">
        <v>1</v>
      </c>
      <c r="J14" s="40">
        <v>3</v>
      </c>
      <c r="K14" s="2" t="s">
        <v>16</v>
      </c>
      <c r="L14" s="2"/>
      <c r="M14" s="10" t="s">
        <v>119</v>
      </c>
      <c r="N14" s="10">
        <f t="shared" si="0"/>
        <v>0</v>
      </c>
      <c r="O14" s="10">
        <f t="shared" si="1"/>
        <v>0</v>
      </c>
      <c r="P14" s="10">
        <f t="shared" si="2"/>
        <v>0</v>
      </c>
      <c r="S14" s="10" t="s">
        <v>106</v>
      </c>
      <c r="T14" s="10">
        <v>1.3</v>
      </c>
    </row>
    <row r="15" spans="2:20" ht="18" customHeight="1" thickBot="1" x14ac:dyDescent="0.3">
      <c r="B15" s="107"/>
      <c r="C15" s="41">
        <v>26725</v>
      </c>
      <c r="D15" s="42" t="s">
        <v>141</v>
      </c>
      <c r="E15" s="43" t="s">
        <v>142</v>
      </c>
      <c r="F15" s="41" t="s">
        <v>10</v>
      </c>
      <c r="G15" s="41">
        <v>3</v>
      </c>
      <c r="H15" s="41">
        <v>0</v>
      </c>
      <c r="I15" s="41">
        <v>1</v>
      </c>
      <c r="J15" s="44">
        <v>3</v>
      </c>
      <c r="K15" s="2"/>
      <c r="L15" s="2"/>
      <c r="M15" s="10" t="s">
        <v>119</v>
      </c>
      <c r="N15" s="10">
        <f t="shared" si="0"/>
        <v>0</v>
      </c>
      <c r="O15" s="10">
        <f t="shared" si="1"/>
        <v>0</v>
      </c>
      <c r="P15" s="10">
        <f t="shared" si="2"/>
        <v>0</v>
      </c>
      <c r="S15" s="10" t="s">
        <v>107</v>
      </c>
      <c r="T15" s="10">
        <v>1</v>
      </c>
    </row>
    <row r="16" spans="2:20" ht="18" customHeight="1" thickTop="1" thickBot="1" x14ac:dyDescent="0.3">
      <c r="B16" s="108">
        <v>3</v>
      </c>
      <c r="C16" s="45">
        <v>26731</v>
      </c>
      <c r="D16" s="46" t="s">
        <v>46</v>
      </c>
      <c r="E16" s="47" t="s">
        <v>47</v>
      </c>
      <c r="F16" s="48" t="s">
        <v>10</v>
      </c>
      <c r="G16" s="48">
        <v>3</v>
      </c>
      <c r="H16" s="48">
        <v>1</v>
      </c>
      <c r="I16" s="48">
        <v>0</v>
      </c>
      <c r="J16" s="49">
        <v>3</v>
      </c>
      <c r="K16" s="4"/>
      <c r="L16" s="4"/>
      <c r="M16" s="10" t="s">
        <v>119</v>
      </c>
      <c r="N16" s="10">
        <f t="shared" si="0"/>
        <v>0</v>
      </c>
      <c r="O16" s="10">
        <f t="shared" si="1"/>
        <v>0</v>
      </c>
      <c r="P16" s="10">
        <f t="shared" si="2"/>
        <v>0</v>
      </c>
      <c r="S16" s="10" t="s">
        <v>108</v>
      </c>
      <c r="T16" s="10">
        <v>0.7</v>
      </c>
    </row>
    <row r="17" spans="2:20" ht="18" customHeight="1" thickTop="1" thickBot="1" x14ac:dyDescent="0.3">
      <c r="B17" s="109"/>
      <c r="C17" s="16">
        <v>26732</v>
      </c>
      <c r="D17" s="17" t="s">
        <v>35</v>
      </c>
      <c r="E17" s="18" t="s">
        <v>36</v>
      </c>
      <c r="F17" s="16" t="s">
        <v>10</v>
      </c>
      <c r="G17" s="16">
        <v>3</v>
      </c>
      <c r="H17" s="16">
        <v>0</v>
      </c>
      <c r="I17" s="16">
        <v>1</v>
      </c>
      <c r="J17" s="19">
        <v>3</v>
      </c>
      <c r="K17" s="2" t="s">
        <v>34</v>
      </c>
      <c r="L17" s="2"/>
      <c r="M17" s="10" t="s">
        <v>119</v>
      </c>
      <c r="N17" s="10">
        <f t="shared" si="0"/>
        <v>0</v>
      </c>
      <c r="O17" s="10">
        <f t="shared" si="1"/>
        <v>0</v>
      </c>
      <c r="P17" s="10">
        <f t="shared" si="2"/>
        <v>0</v>
      </c>
      <c r="S17" s="10" t="s">
        <v>109</v>
      </c>
      <c r="T17" s="10">
        <v>0</v>
      </c>
    </row>
    <row r="18" spans="2:20" ht="18" customHeight="1" thickBot="1" x14ac:dyDescent="0.3">
      <c r="B18" s="109"/>
      <c r="C18" s="16">
        <v>26733</v>
      </c>
      <c r="D18" s="17" t="s">
        <v>38</v>
      </c>
      <c r="E18" s="18" t="s">
        <v>39</v>
      </c>
      <c r="F18" s="16" t="s">
        <v>10</v>
      </c>
      <c r="G18" s="16">
        <v>4</v>
      </c>
      <c r="H18" s="16">
        <v>0</v>
      </c>
      <c r="I18" s="16">
        <v>1</v>
      </c>
      <c r="J18" s="19">
        <v>4</v>
      </c>
      <c r="K18" s="2" t="s">
        <v>37</v>
      </c>
      <c r="L18" s="2"/>
      <c r="M18" s="10" t="s">
        <v>119</v>
      </c>
      <c r="N18" s="10">
        <f t="shared" si="0"/>
        <v>0</v>
      </c>
      <c r="O18" s="10">
        <f t="shared" si="1"/>
        <v>0</v>
      </c>
      <c r="P18" s="10">
        <f t="shared" si="2"/>
        <v>0</v>
      </c>
      <c r="S18" s="10" t="s">
        <v>110</v>
      </c>
      <c r="T18" s="10">
        <v>0</v>
      </c>
    </row>
    <row r="19" spans="2:20" ht="24" customHeight="1" thickBot="1" x14ac:dyDescent="0.3">
      <c r="B19" s="109"/>
      <c r="C19" s="16">
        <v>26734</v>
      </c>
      <c r="D19" s="50" t="s">
        <v>143</v>
      </c>
      <c r="E19" s="51" t="s">
        <v>125</v>
      </c>
      <c r="F19" s="22" t="s">
        <v>18</v>
      </c>
      <c r="G19" s="22">
        <v>2</v>
      </c>
      <c r="H19" s="22">
        <v>0</v>
      </c>
      <c r="I19" s="22">
        <v>0</v>
      </c>
      <c r="J19" s="23">
        <v>2</v>
      </c>
      <c r="K19" s="2" t="s">
        <v>14</v>
      </c>
      <c r="L19" s="2"/>
      <c r="M19" s="10" t="s">
        <v>119</v>
      </c>
      <c r="N19" s="10">
        <f t="shared" si="0"/>
        <v>0</v>
      </c>
      <c r="O19" s="10">
        <f t="shared" si="1"/>
        <v>0</v>
      </c>
      <c r="P19" s="10">
        <f t="shared" si="2"/>
        <v>0</v>
      </c>
      <c r="S19" s="10" t="s">
        <v>111</v>
      </c>
      <c r="T19" s="10">
        <v>0</v>
      </c>
    </row>
    <row r="20" spans="2:20" ht="18" customHeight="1" thickBot="1" x14ac:dyDescent="0.3">
      <c r="B20" s="109"/>
      <c r="C20" s="16">
        <v>26735</v>
      </c>
      <c r="D20" s="17" t="s">
        <v>29</v>
      </c>
      <c r="E20" s="18" t="s">
        <v>30</v>
      </c>
      <c r="F20" s="16" t="s">
        <v>10</v>
      </c>
      <c r="G20" s="16">
        <v>2</v>
      </c>
      <c r="H20" s="16">
        <v>3</v>
      </c>
      <c r="I20" s="16">
        <v>0</v>
      </c>
      <c r="J20" s="19">
        <v>3</v>
      </c>
      <c r="K20" s="2" t="s">
        <v>14</v>
      </c>
      <c r="L20" s="2"/>
      <c r="M20" s="10" t="s">
        <v>119</v>
      </c>
      <c r="N20" s="10">
        <f t="shared" si="0"/>
        <v>0</v>
      </c>
      <c r="O20" s="10">
        <f t="shared" si="1"/>
        <v>0</v>
      </c>
      <c r="P20" s="10">
        <f t="shared" si="2"/>
        <v>0</v>
      </c>
      <c r="S20" s="10" t="s">
        <v>112</v>
      </c>
      <c r="T20" s="10">
        <v>0</v>
      </c>
    </row>
    <row r="21" spans="2:20" ht="18" customHeight="1" thickBot="1" x14ac:dyDescent="0.3">
      <c r="B21" s="109"/>
      <c r="C21" s="16">
        <v>26736</v>
      </c>
      <c r="D21" s="17" t="s">
        <v>44</v>
      </c>
      <c r="E21" s="18" t="s">
        <v>45</v>
      </c>
      <c r="F21" s="16" t="s">
        <v>10</v>
      </c>
      <c r="G21" s="16">
        <v>3</v>
      </c>
      <c r="H21" s="16">
        <v>0</v>
      </c>
      <c r="I21" s="16">
        <v>1</v>
      </c>
      <c r="J21" s="19">
        <v>3</v>
      </c>
      <c r="K21" s="2" t="s">
        <v>19</v>
      </c>
      <c r="L21" s="2"/>
      <c r="M21" s="10" t="s">
        <v>119</v>
      </c>
      <c r="N21" s="10">
        <f t="shared" si="0"/>
        <v>0</v>
      </c>
      <c r="O21" s="10">
        <f t="shared" si="1"/>
        <v>0</v>
      </c>
      <c r="P21" s="10">
        <f t="shared" si="2"/>
        <v>0</v>
      </c>
      <c r="S21" s="10" t="s">
        <v>113</v>
      </c>
      <c r="T21" s="10">
        <v>0</v>
      </c>
    </row>
    <row r="22" spans="2:20" ht="18" customHeight="1" thickBot="1" x14ac:dyDescent="0.3">
      <c r="B22" s="110"/>
      <c r="C22" s="24">
        <v>26739</v>
      </c>
      <c r="D22" s="25" t="s">
        <v>126</v>
      </c>
      <c r="E22" s="26" t="s">
        <v>65</v>
      </c>
      <c r="F22" s="24" t="s">
        <v>10</v>
      </c>
      <c r="G22" s="24">
        <v>0</v>
      </c>
      <c r="H22" s="24">
        <v>0</v>
      </c>
      <c r="I22" s="24">
        <v>1</v>
      </c>
      <c r="J22" s="27">
        <v>0</v>
      </c>
      <c r="K22" s="3"/>
      <c r="L22" s="3"/>
      <c r="M22" s="10" t="s">
        <v>119</v>
      </c>
      <c r="N22" s="10">
        <f t="shared" si="0"/>
        <v>0</v>
      </c>
      <c r="O22" s="10">
        <f t="shared" si="1"/>
        <v>0</v>
      </c>
      <c r="P22" s="10">
        <f t="shared" si="2"/>
        <v>0</v>
      </c>
      <c r="S22" s="10" t="s">
        <v>114</v>
      </c>
      <c r="T22" s="10">
        <v>0</v>
      </c>
    </row>
    <row r="23" spans="2:20" ht="18" customHeight="1" thickTop="1" thickBot="1" x14ac:dyDescent="0.3">
      <c r="B23" s="113">
        <v>4</v>
      </c>
      <c r="C23" s="28">
        <v>26741</v>
      </c>
      <c r="D23" s="52" t="s">
        <v>32</v>
      </c>
      <c r="E23" s="53" t="s">
        <v>33</v>
      </c>
      <c r="F23" s="54" t="s">
        <v>10</v>
      </c>
      <c r="G23" s="54">
        <v>3</v>
      </c>
      <c r="H23" s="54">
        <v>0</v>
      </c>
      <c r="I23" s="54">
        <v>1</v>
      </c>
      <c r="J23" s="55">
        <v>3</v>
      </c>
      <c r="K23" s="2" t="s">
        <v>21</v>
      </c>
      <c r="L23" s="2"/>
      <c r="M23" s="10" t="s">
        <v>119</v>
      </c>
      <c r="N23" s="10">
        <f t="shared" si="0"/>
        <v>0</v>
      </c>
      <c r="O23" s="10">
        <f t="shared" si="1"/>
        <v>0</v>
      </c>
      <c r="P23" s="10">
        <f t="shared" si="2"/>
        <v>0</v>
      </c>
      <c r="S23" s="10" t="s">
        <v>119</v>
      </c>
      <c r="T23" s="10">
        <v>0</v>
      </c>
    </row>
    <row r="24" spans="2:20" ht="18" customHeight="1" thickBot="1" x14ac:dyDescent="0.3">
      <c r="B24" s="114"/>
      <c r="C24" s="33">
        <v>26742</v>
      </c>
      <c r="D24" s="56" t="s">
        <v>52</v>
      </c>
      <c r="E24" s="57" t="s">
        <v>53</v>
      </c>
      <c r="F24" s="58" t="s">
        <v>10</v>
      </c>
      <c r="G24" s="58">
        <v>3</v>
      </c>
      <c r="H24" s="58">
        <v>0</v>
      </c>
      <c r="I24" s="58">
        <v>0</v>
      </c>
      <c r="J24" s="59">
        <v>3</v>
      </c>
      <c r="K24" s="2" t="s">
        <v>94</v>
      </c>
      <c r="L24" s="1"/>
      <c r="M24" s="10" t="s">
        <v>119</v>
      </c>
      <c r="N24" s="10">
        <f t="shared" si="0"/>
        <v>0</v>
      </c>
      <c r="O24" s="10">
        <f t="shared" si="1"/>
        <v>0</v>
      </c>
      <c r="P24" s="10">
        <f t="shared" si="2"/>
        <v>0</v>
      </c>
    </row>
    <row r="25" spans="2:20" ht="18" customHeight="1" thickBot="1" x14ac:dyDescent="0.3">
      <c r="B25" s="114"/>
      <c r="C25" s="33">
        <v>26743</v>
      </c>
      <c r="D25" s="60" t="s">
        <v>48</v>
      </c>
      <c r="E25" s="61" t="s">
        <v>49</v>
      </c>
      <c r="F25" s="62" t="s">
        <v>10</v>
      </c>
      <c r="G25" s="62">
        <v>3</v>
      </c>
      <c r="H25" s="62">
        <v>0</v>
      </c>
      <c r="I25" s="62">
        <v>1</v>
      </c>
      <c r="J25" s="63">
        <v>3</v>
      </c>
      <c r="K25" s="2"/>
      <c r="L25" s="2"/>
      <c r="M25" s="10" t="s">
        <v>119</v>
      </c>
      <c r="N25" s="10">
        <f t="shared" si="0"/>
        <v>0</v>
      </c>
      <c r="O25" s="10">
        <f t="shared" si="1"/>
        <v>0</v>
      </c>
      <c r="P25" s="10">
        <f t="shared" si="2"/>
        <v>0</v>
      </c>
    </row>
    <row r="26" spans="2:20" ht="18" customHeight="1" thickBot="1" x14ac:dyDescent="0.3">
      <c r="B26" s="114"/>
      <c r="C26" s="33">
        <v>26744</v>
      </c>
      <c r="D26" s="60" t="s">
        <v>50</v>
      </c>
      <c r="E26" s="61" t="s">
        <v>51</v>
      </c>
      <c r="F26" s="62" t="s">
        <v>10</v>
      </c>
      <c r="G26" s="62">
        <v>3</v>
      </c>
      <c r="H26" s="62">
        <v>0</v>
      </c>
      <c r="I26" s="62">
        <v>0</v>
      </c>
      <c r="J26" s="63">
        <v>3</v>
      </c>
      <c r="K26" s="2" t="s">
        <v>27</v>
      </c>
      <c r="L26" s="2"/>
      <c r="M26" s="10" t="s">
        <v>119</v>
      </c>
      <c r="N26" s="10">
        <f t="shared" si="0"/>
        <v>0</v>
      </c>
      <c r="O26" s="10">
        <f t="shared" si="1"/>
        <v>0</v>
      </c>
      <c r="P26" s="10">
        <f t="shared" si="2"/>
        <v>0</v>
      </c>
    </row>
    <row r="27" spans="2:20" ht="18" customHeight="1" thickBot="1" x14ac:dyDescent="0.3">
      <c r="B27" s="114"/>
      <c r="C27" s="33">
        <v>26745</v>
      </c>
      <c r="D27" s="34" t="s">
        <v>42</v>
      </c>
      <c r="E27" s="35" t="s">
        <v>43</v>
      </c>
      <c r="F27" s="33" t="s">
        <v>10</v>
      </c>
      <c r="G27" s="33">
        <v>3</v>
      </c>
      <c r="H27" s="33">
        <v>0</v>
      </c>
      <c r="I27" s="33">
        <v>1</v>
      </c>
      <c r="J27" s="36">
        <v>3</v>
      </c>
      <c r="K27" s="2" t="s">
        <v>95</v>
      </c>
      <c r="L27" s="1"/>
      <c r="M27" s="10" t="s">
        <v>119</v>
      </c>
      <c r="N27" s="10">
        <f t="shared" si="0"/>
        <v>0</v>
      </c>
      <c r="O27" s="10">
        <f t="shared" si="1"/>
        <v>0</v>
      </c>
      <c r="P27" s="10">
        <f t="shared" si="2"/>
        <v>0</v>
      </c>
    </row>
    <row r="28" spans="2:20" ht="18" customHeight="1" thickBot="1" x14ac:dyDescent="0.3">
      <c r="B28" s="115"/>
      <c r="C28" s="41">
        <v>26746</v>
      </c>
      <c r="D28" s="42" t="s">
        <v>123</v>
      </c>
      <c r="E28" s="43" t="s">
        <v>124</v>
      </c>
      <c r="F28" s="41" t="s">
        <v>10</v>
      </c>
      <c r="G28" s="41">
        <v>4</v>
      </c>
      <c r="H28" s="41">
        <v>1</v>
      </c>
      <c r="I28" s="41">
        <v>0</v>
      </c>
      <c r="J28" s="44">
        <v>4</v>
      </c>
      <c r="K28" s="3"/>
      <c r="L28" s="3"/>
      <c r="M28" s="10" t="s">
        <v>119</v>
      </c>
      <c r="N28" s="10">
        <f t="shared" si="0"/>
        <v>0</v>
      </c>
      <c r="O28" s="10">
        <f t="shared" si="1"/>
        <v>0</v>
      </c>
      <c r="P28" s="10">
        <f t="shared" si="2"/>
        <v>0</v>
      </c>
    </row>
    <row r="29" spans="2:20" ht="18" customHeight="1" thickTop="1" thickBot="1" x14ac:dyDescent="0.3">
      <c r="B29" s="103" t="s">
        <v>127</v>
      </c>
      <c r="C29" s="45">
        <v>26751</v>
      </c>
      <c r="D29" s="64" t="s">
        <v>40</v>
      </c>
      <c r="E29" s="65" t="s">
        <v>41</v>
      </c>
      <c r="F29" s="45" t="s">
        <v>10</v>
      </c>
      <c r="G29" s="45">
        <v>3</v>
      </c>
      <c r="H29" s="45">
        <v>0</v>
      </c>
      <c r="I29" s="45">
        <v>1</v>
      </c>
      <c r="J29" s="66">
        <v>3</v>
      </c>
      <c r="K29" s="2"/>
      <c r="L29" s="2"/>
      <c r="M29" s="10" t="s">
        <v>119</v>
      </c>
      <c r="N29" s="10">
        <f t="shared" si="0"/>
        <v>0</v>
      </c>
      <c r="O29" s="10">
        <f t="shared" si="1"/>
        <v>0</v>
      </c>
      <c r="P29" s="10">
        <f t="shared" si="2"/>
        <v>0</v>
      </c>
    </row>
    <row r="30" spans="2:20" ht="18" customHeight="1" thickBot="1" x14ac:dyDescent="0.3">
      <c r="B30" s="104"/>
      <c r="C30" s="16">
        <v>26752</v>
      </c>
      <c r="D30" s="17" t="s">
        <v>63</v>
      </c>
      <c r="E30" s="67" t="s">
        <v>144</v>
      </c>
      <c r="F30" s="45" t="s">
        <v>64</v>
      </c>
      <c r="G30" s="45">
        <v>3</v>
      </c>
      <c r="H30" s="45">
        <v>0</v>
      </c>
      <c r="I30" s="45">
        <v>0</v>
      </c>
      <c r="J30" s="66">
        <v>3</v>
      </c>
      <c r="K30" s="2" t="s">
        <v>58</v>
      </c>
      <c r="L30" s="2"/>
      <c r="M30" s="10" t="s">
        <v>119</v>
      </c>
      <c r="N30" s="10">
        <f t="shared" si="0"/>
        <v>0</v>
      </c>
      <c r="O30" s="10">
        <f t="shared" si="1"/>
        <v>0</v>
      </c>
      <c r="P30" s="10">
        <f t="shared" si="2"/>
        <v>0</v>
      </c>
    </row>
    <row r="31" spans="2:20" ht="18" customHeight="1" thickBot="1" x14ac:dyDescent="0.3">
      <c r="B31" s="104"/>
      <c r="C31" s="16">
        <v>26753</v>
      </c>
      <c r="D31" s="17" t="s">
        <v>56</v>
      </c>
      <c r="E31" s="65" t="s">
        <v>57</v>
      </c>
      <c r="F31" s="45" t="s">
        <v>10</v>
      </c>
      <c r="G31" s="45">
        <v>4</v>
      </c>
      <c r="H31" s="45">
        <v>1</v>
      </c>
      <c r="I31" s="45">
        <v>0</v>
      </c>
      <c r="J31" s="66">
        <v>4</v>
      </c>
      <c r="K31" s="2"/>
      <c r="L31" s="2"/>
      <c r="M31" s="10" t="s">
        <v>119</v>
      </c>
      <c r="N31" s="10">
        <f t="shared" si="0"/>
        <v>0</v>
      </c>
      <c r="O31" s="10">
        <f t="shared" si="1"/>
        <v>0</v>
      </c>
      <c r="P31" s="10">
        <f t="shared" si="2"/>
        <v>0</v>
      </c>
    </row>
    <row r="32" spans="2:20" ht="18" customHeight="1" thickBot="1" x14ac:dyDescent="0.3">
      <c r="B32" s="104"/>
      <c r="C32" s="16">
        <v>26754</v>
      </c>
      <c r="D32" s="17" t="s">
        <v>59</v>
      </c>
      <c r="E32" s="18" t="s">
        <v>60</v>
      </c>
      <c r="F32" s="16" t="s">
        <v>10</v>
      </c>
      <c r="G32" s="16">
        <v>4</v>
      </c>
      <c r="H32" s="16">
        <v>1</v>
      </c>
      <c r="I32" s="16">
        <v>0</v>
      </c>
      <c r="J32" s="19">
        <v>4</v>
      </c>
      <c r="K32" s="2" t="s">
        <v>34</v>
      </c>
      <c r="L32" s="2"/>
      <c r="M32" s="10" t="s">
        <v>119</v>
      </c>
      <c r="N32" s="10">
        <f t="shared" si="0"/>
        <v>0</v>
      </c>
      <c r="O32" s="10">
        <f t="shared" si="1"/>
        <v>0</v>
      </c>
      <c r="P32" s="10">
        <f t="shared" si="2"/>
        <v>0</v>
      </c>
    </row>
    <row r="33" spans="2:16" ht="18" customHeight="1" thickBot="1" x14ac:dyDescent="0.3">
      <c r="B33" s="104"/>
      <c r="C33" s="16">
        <v>26755</v>
      </c>
      <c r="D33" s="17" t="s">
        <v>71</v>
      </c>
      <c r="E33" s="18" t="s">
        <v>72</v>
      </c>
      <c r="F33" s="16" t="s">
        <v>10</v>
      </c>
      <c r="G33" s="16">
        <v>4</v>
      </c>
      <c r="H33" s="16">
        <v>1</v>
      </c>
      <c r="I33" s="16">
        <v>0</v>
      </c>
      <c r="J33" s="19">
        <v>4</v>
      </c>
      <c r="K33" s="2"/>
      <c r="L33" s="2"/>
      <c r="M33" s="10" t="s">
        <v>119</v>
      </c>
      <c r="N33" s="10">
        <f t="shared" si="0"/>
        <v>0</v>
      </c>
      <c r="O33" s="10">
        <f t="shared" si="1"/>
        <v>0</v>
      </c>
      <c r="P33" s="10">
        <f t="shared" si="2"/>
        <v>0</v>
      </c>
    </row>
    <row r="34" spans="2:16" ht="18" customHeight="1" thickBot="1" x14ac:dyDescent="0.3">
      <c r="B34" s="105"/>
      <c r="C34" s="24">
        <v>26759</v>
      </c>
      <c r="D34" s="25" t="s">
        <v>128</v>
      </c>
      <c r="E34" s="26" t="s">
        <v>86</v>
      </c>
      <c r="F34" s="24" t="s">
        <v>10</v>
      </c>
      <c r="G34" s="24">
        <v>0</v>
      </c>
      <c r="H34" s="24">
        <v>0</v>
      </c>
      <c r="I34" s="24">
        <v>1</v>
      </c>
      <c r="J34" s="27">
        <v>0</v>
      </c>
      <c r="K34" s="3" t="s">
        <v>34</v>
      </c>
      <c r="L34" s="3"/>
      <c r="M34" s="10" t="s">
        <v>119</v>
      </c>
      <c r="N34" s="10">
        <f t="shared" si="0"/>
        <v>0</v>
      </c>
      <c r="O34" s="10">
        <f t="shared" si="1"/>
        <v>0</v>
      </c>
      <c r="P34" s="10">
        <f t="shared" si="2"/>
        <v>0</v>
      </c>
    </row>
    <row r="35" spans="2:16" ht="18" customHeight="1" thickTop="1" thickBot="1" x14ac:dyDescent="0.3">
      <c r="B35" s="106">
        <v>6</v>
      </c>
      <c r="C35" s="28">
        <v>26761</v>
      </c>
      <c r="D35" s="68" t="s">
        <v>74</v>
      </c>
      <c r="E35" s="30" t="s">
        <v>129</v>
      </c>
      <c r="F35" s="31" t="s">
        <v>75</v>
      </c>
      <c r="G35" s="31">
        <v>3</v>
      </c>
      <c r="H35" s="31">
        <v>0</v>
      </c>
      <c r="I35" s="31">
        <v>1</v>
      </c>
      <c r="J35" s="32">
        <v>3</v>
      </c>
      <c r="K35" s="2" t="s">
        <v>68</v>
      </c>
      <c r="L35" s="2"/>
      <c r="M35" s="10" t="s">
        <v>119</v>
      </c>
      <c r="N35" s="10">
        <f t="shared" si="0"/>
        <v>0</v>
      </c>
      <c r="O35" s="10">
        <f t="shared" si="1"/>
        <v>0</v>
      </c>
      <c r="P35" s="10">
        <f t="shared" si="2"/>
        <v>0</v>
      </c>
    </row>
    <row r="36" spans="2:16" ht="18" customHeight="1" thickBot="1" x14ac:dyDescent="0.3">
      <c r="B36" s="104"/>
      <c r="C36" s="33">
        <v>26762</v>
      </c>
      <c r="D36" s="34" t="s">
        <v>54</v>
      </c>
      <c r="E36" s="35" t="s">
        <v>55</v>
      </c>
      <c r="F36" s="33" t="s">
        <v>10</v>
      </c>
      <c r="G36" s="33">
        <v>4</v>
      </c>
      <c r="H36" s="33">
        <v>1</v>
      </c>
      <c r="I36" s="33">
        <v>0</v>
      </c>
      <c r="J36" s="36">
        <v>4</v>
      </c>
      <c r="K36" s="2" t="s">
        <v>40</v>
      </c>
      <c r="L36" s="2"/>
      <c r="M36" s="10" t="s">
        <v>119</v>
      </c>
      <c r="N36" s="10">
        <f t="shared" si="0"/>
        <v>0</v>
      </c>
      <c r="O36" s="10">
        <f t="shared" si="1"/>
        <v>0</v>
      </c>
      <c r="P36" s="10">
        <f t="shared" si="2"/>
        <v>0</v>
      </c>
    </row>
    <row r="37" spans="2:16" ht="18" customHeight="1" thickBot="1" x14ac:dyDescent="0.3">
      <c r="B37" s="104"/>
      <c r="C37" s="33">
        <v>26763</v>
      </c>
      <c r="D37" s="34" t="s">
        <v>69</v>
      </c>
      <c r="E37" s="35" t="s">
        <v>70</v>
      </c>
      <c r="F37" s="33" t="s">
        <v>10</v>
      </c>
      <c r="G37" s="33">
        <v>4</v>
      </c>
      <c r="H37" s="33">
        <v>1</v>
      </c>
      <c r="I37" s="33">
        <v>0</v>
      </c>
      <c r="J37" s="36">
        <v>4</v>
      </c>
      <c r="K37" s="2" t="s">
        <v>73</v>
      </c>
      <c r="L37" s="2"/>
      <c r="M37" s="10" t="s">
        <v>119</v>
      </c>
      <c r="N37" s="10">
        <f t="shared" si="0"/>
        <v>0</v>
      </c>
      <c r="O37" s="10">
        <f t="shared" si="1"/>
        <v>0</v>
      </c>
      <c r="P37" s="10">
        <f t="shared" si="2"/>
        <v>0</v>
      </c>
    </row>
    <row r="38" spans="2:16" ht="18" customHeight="1" thickBot="1" x14ac:dyDescent="0.3">
      <c r="B38" s="104"/>
      <c r="C38" s="33">
        <v>26764</v>
      </c>
      <c r="D38" s="34" t="s">
        <v>66</v>
      </c>
      <c r="E38" s="35" t="s">
        <v>67</v>
      </c>
      <c r="F38" s="33" t="s">
        <v>10</v>
      </c>
      <c r="G38" s="33">
        <v>4</v>
      </c>
      <c r="H38" s="33">
        <v>1</v>
      </c>
      <c r="I38" s="33">
        <v>0</v>
      </c>
      <c r="J38" s="36">
        <v>4</v>
      </c>
      <c r="K38" s="2"/>
      <c r="L38" s="2"/>
      <c r="M38" s="10" t="s">
        <v>119</v>
      </c>
      <c r="N38" s="10">
        <f t="shared" si="0"/>
        <v>0</v>
      </c>
      <c r="O38" s="10">
        <f t="shared" si="1"/>
        <v>0</v>
      </c>
      <c r="P38" s="10">
        <f t="shared" si="2"/>
        <v>0</v>
      </c>
    </row>
    <row r="39" spans="2:16" ht="18" customHeight="1" thickBot="1" x14ac:dyDescent="0.3">
      <c r="B39" s="107"/>
      <c r="C39" s="41">
        <v>26765</v>
      </c>
      <c r="D39" s="42" t="s">
        <v>61</v>
      </c>
      <c r="E39" s="43" t="s">
        <v>62</v>
      </c>
      <c r="F39" s="41" t="s">
        <v>10</v>
      </c>
      <c r="G39" s="41">
        <v>3</v>
      </c>
      <c r="H39" s="41">
        <v>0</v>
      </c>
      <c r="I39" s="41">
        <v>1</v>
      </c>
      <c r="J39" s="44">
        <v>3</v>
      </c>
      <c r="K39" s="4" t="s">
        <v>34</v>
      </c>
      <c r="L39" s="4"/>
      <c r="M39" s="10" t="s">
        <v>119</v>
      </c>
      <c r="N39" s="10">
        <f t="shared" si="0"/>
        <v>0</v>
      </c>
      <c r="O39" s="10">
        <f t="shared" si="1"/>
        <v>0</v>
      </c>
      <c r="P39" s="10">
        <f t="shared" si="2"/>
        <v>0</v>
      </c>
    </row>
    <row r="40" spans="2:16" ht="18" customHeight="1" thickTop="1" thickBot="1" x14ac:dyDescent="0.3">
      <c r="B40" s="108">
        <v>7</v>
      </c>
      <c r="C40" s="45">
        <v>26771</v>
      </c>
      <c r="D40" s="69" t="s">
        <v>85</v>
      </c>
      <c r="E40" s="65" t="s">
        <v>145</v>
      </c>
      <c r="F40" s="45" t="s">
        <v>64</v>
      </c>
      <c r="G40" s="45">
        <v>3</v>
      </c>
      <c r="H40" s="45">
        <v>0</v>
      </c>
      <c r="I40" s="45">
        <v>0</v>
      </c>
      <c r="J40" s="66">
        <v>3</v>
      </c>
      <c r="K40" s="2" t="s">
        <v>66</v>
      </c>
      <c r="L40" s="2"/>
      <c r="M40" s="10" t="s">
        <v>119</v>
      </c>
      <c r="N40" s="10">
        <f t="shared" si="0"/>
        <v>0</v>
      </c>
      <c r="O40" s="10">
        <f t="shared" si="1"/>
        <v>0</v>
      </c>
      <c r="P40" s="10">
        <f t="shared" si="2"/>
        <v>0</v>
      </c>
    </row>
    <row r="41" spans="2:16" ht="18" customHeight="1" thickBot="1" x14ac:dyDescent="0.3">
      <c r="B41" s="109"/>
      <c r="C41" s="16">
        <v>26772</v>
      </c>
      <c r="D41" s="17" t="s">
        <v>76</v>
      </c>
      <c r="E41" s="18" t="s">
        <v>131</v>
      </c>
      <c r="F41" s="16" t="s">
        <v>75</v>
      </c>
      <c r="G41" s="16">
        <v>3</v>
      </c>
      <c r="H41" s="16">
        <v>0</v>
      </c>
      <c r="I41" s="16">
        <v>1</v>
      </c>
      <c r="J41" s="19">
        <v>3</v>
      </c>
      <c r="K41" s="2" t="s">
        <v>54</v>
      </c>
      <c r="L41" s="2"/>
      <c r="M41" s="10" t="s">
        <v>119</v>
      </c>
      <c r="N41" s="10">
        <f t="shared" si="0"/>
        <v>0</v>
      </c>
      <c r="O41" s="10">
        <f t="shared" si="1"/>
        <v>0</v>
      </c>
      <c r="P41" s="10">
        <f t="shared" si="2"/>
        <v>0</v>
      </c>
    </row>
    <row r="42" spans="2:16" ht="18" customHeight="1" thickBot="1" x14ac:dyDescent="0.3">
      <c r="B42" s="109"/>
      <c r="C42" s="16">
        <v>26773</v>
      </c>
      <c r="D42" s="17" t="s">
        <v>77</v>
      </c>
      <c r="E42" s="18" t="s">
        <v>78</v>
      </c>
      <c r="F42" s="16" t="s">
        <v>10</v>
      </c>
      <c r="G42" s="16">
        <v>4</v>
      </c>
      <c r="H42" s="16">
        <v>1</v>
      </c>
      <c r="I42" s="16">
        <v>0</v>
      </c>
      <c r="J42" s="19">
        <v>4</v>
      </c>
      <c r="K42" s="2" t="s">
        <v>34</v>
      </c>
      <c r="L42" s="2"/>
      <c r="M42" s="10" t="s">
        <v>119</v>
      </c>
      <c r="N42" s="10">
        <f t="shared" si="0"/>
        <v>0</v>
      </c>
      <c r="O42" s="10">
        <f t="shared" si="1"/>
        <v>0</v>
      </c>
      <c r="P42" s="10">
        <f t="shared" si="2"/>
        <v>0</v>
      </c>
    </row>
    <row r="43" spans="2:16" ht="18" customHeight="1" thickBot="1" x14ac:dyDescent="0.3">
      <c r="B43" s="109"/>
      <c r="C43" s="16">
        <v>26774</v>
      </c>
      <c r="D43" s="17" t="s">
        <v>79</v>
      </c>
      <c r="E43" s="18" t="s">
        <v>80</v>
      </c>
      <c r="F43" s="16" t="s">
        <v>10</v>
      </c>
      <c r="G43" s="16">
        <v>4</v>
      </c>
      <c r="H43" s="16">
        <v>1</v>
      </c>
      <c r="I43" s="16">
        <v>0</v>
      </c>
      <c r="J43" s="19">
        <v>4</v>
      </c>
      <c r="K43" s="2" t="s">
        <v>40</v>
      </c>
      <c r="L43" s="2"/>
      <c r="M43" s="10" t="s">
        <v>119</v>
      </c>
      <c r="N43" s="10">
        <f t="shared" si="0"/>
        <v>0</v>
      </c>
      <c r="O43" s="10">
        <f t="shared" si="1"/>
        <v>0</v>
      </c>
      <c r="P43" s="10">
        <f t="shared" si="2"/>
        <v>0</v>
      </c>
    </row>
    <row r="44" spans="2:16" ht="18" customHeight="1" thickBot="1" x14ac:dyDescent="0.3">
      <c r="B44" s="109"/>
      <c r="C44" s="16">
        <v>26775</v>
      </c>
      <c r="D44" s="17" t="s">
        <v>83</v>
      </c>
      <c r="E44" s="18" t="s">
        <v>84</v>
      </c>
      <c r="F44" s="16" t="s">
        <v>10</v>
      </c>
      <c r="G44" s="16">
        <v>4</v>
      </c>
      <c r="H44" s="16">
        <v>1</v>
      </c>
      <c r="I44" s="16">
        <v>0</v>
      </c>
      <c r="J44" s="19">
        <v>4</v>
      </c>
      <c r="K44" s="2"/>
      <c r="L44" s="2"/>
      <c r="M44" s="10" t="s">
        <v>119</v>
      </c>
      <c r="N44" s="10">
        <f t="shared" si="0"/>
        <v>0</v>
      </c>
      <c r="O44" s="10">
        <f t="shared" si="1"/>
        <v>0</v>
      </c>
      <c r="P44" s="10">
        <f t="shared" si="2"/>
        <v>0</v>
      </c>
    </row>
    <row r="45" spans="2:16" ht="18" customHeight="1" thickBot="1" x14ac:dyDescent="0.3">
      <c r="B45" s="109"/>
      <c r="C45" s="16">
        <v>26776</v>
      </c>
      <c r="D45" s="17" t="s">
        <v>130</v>
      </c>
      <c r="E45" s="18" t="s">
        <v>82</v>
      </c>
      <c r="F45" s="16" t="s">
        <v>13</v>
      </c>
      <c r="G45" s="16">
        <v>1</v>
      </c>
      <c r="H45" s="16">
        <v>0</v>
      </c>
      <c r="I45" s="16">
        <v>1</v>
      </c>
      <c r="J45" s="19">
        <v>1</v>
      </c>
      <c r="K45" s="2"/>
      <c r="L45" s="2"/>
      <c r="M45" s="10" t="s">
        <v>119</v>
      </c>
      <c r="N45" s="10">
        <f t="shared" si="0"/>
        <v>0</v>
      </c>
      <c r="O45" s="10">
        <f t="shared" si="1"/>
        <v>0</v>
      </c>
      <c r="P45" s="10">
        <f t="shared" si="2"/>
        <v>0</v>
      </c>
    </row>
    <row r="46" spans="2:16" ht="18" customHeight="1" thickBot="1" x14ac:dyDescent="0.3">
      <c r="B46" s="110"/>
      <c r="C46" s="24">
        <v>26779</v>
      </c>
      <c r="D46" s="25" t="s">
        <v>132</v>
      </c>
      <c r="E46" s="26" t="s">
        <v>133</v>
      </c>
      <c r="F46" s="24" t="s">
        <v>13</v>
      </c>
      <c r="G46" s="24">
        <v>0</v>
      </c>
      <c r="H46" s="24">
        <v>0</v>
      </c>
      <c r="I46" s="24">
        <v>1</v>
      </c>
      <c r="J46" s="27">
        <v>0</v>
      </c>
      <c r="K46" s="4" t="s">
        <v>34</v>
      </c>
      <c r="L46" s="4"/>
      <c r="M46" s="10" t="s">
        <v>119</v>
      </c>
      <c r="N46" s="10">
        <f t="shared" si="0"/>
        <v>0</v>
      </c>
      <c r="O46" s="10">
        <f t="shared" si="1"/>
        <v>0</v>
      </c>
      <c r="P46" s="10">
        <f t="shared" si="2"/>
        <v>0</v>
      </c>
    </row>
    <row r="47" spans="2:16" ht="18" customHeight="1" thickTop="1" thickBot="1" x14ac:dyDescent="0.3">
      <c r="B47" s="111" t="s">
        <v>134</v>
      </c>
      <c r="C47" s="28">
        <v>26781</v>
      </c>
      <c r="D47" s="70" t="s">
        <v>146</v>
      </c>
      <c r="E47" s="71" t="s">
        <v>147</v>
      </c>
      <c r="F47" s="28" t="s">
        <v>64</v>
      </c>
      <c r="G47" s="28">
        <v>3</v>
      </c>
      <c r="H47" s="28">
        <v>0</v>
      </c>
      <c r="I47" s="28">
        <v>0</v>
      </c>
      <c r="J47" s="72">
        <v>3</v>
      </c>
      <c r="K47" s="2" t="s">
        <v>34</v>
      </c>
      <c r="L47" s="2"/>
      <c r="M47" s="10" t="s">
        <v>119</v>
      </c>
      <c r="N47" s="10">
        <f t="shared" si="0"/>
        <v>0</v>
      </c>
      <c r="O47" s="10">
        <f t="shared" si="1"/>
        <v>0</v>
      </c>
      <c r="P47" s="10">
        <f t="shared" si="2"/>
        <v>0</v>
      </c>
    </row>
    <row r="48" spans="2:16" ht="18" customHeight="1" thickBot="1" x14ac:dyDescent="0.3">
      <c r="B48" s="109"/>
      <c r="C48" s="33">
        <v>26782</v>
      </c>
      <c r="D48" s="34" t="s">
        <v>90</v>
      </c>
      <c r="E48" s="35" t="s">
        <v>136</v>
      </c>
      <c r="F48" s="33" t="s">
        <v>75</v>
      </c>
      <c r="G48" s="33">
        <v>3</v>
      </c>
      <c r="H48" s="33">
        <v>0</v>
      </c>
      <c r="I48" s="33">
        <v>1</v>
      </c>
      <c r="J48" s="36">
        <v>3</v>
      </c>
      <c r="K48" s="2" t="s">
        <v>81</v>
      </c>
      <c r="L48" s="2"/>
      <c r="M48" s="10" t="s">
        <v>119</v>
      </c>
      <c r="N48" s="10">
        <f t="shared" si="0"/>
        <v>0</v>
      </c>
      <c r="O48" s="10">
        <f t="shared" si="1"/>
        <v>0</v>
      </c>
      <c r="P48" s="10">
        <f t="shared" si="2"/>
        <v>0</v>
      </c>
    </row>
    <row r="49" spans="2:16" ht="18" customHeight="1" thickBot="1" x14ac:dyDescent="0.3">
      <c r="B49" s="109"/>
      <c r="C49" s="33">
        <v>26783</v>
      </c>
      <c r="D49" s="34" t="s">
        <v>91</v>
      </c>
      <c r="E49" s="35" t="s">
        <v>137</v>
      </c>
      <c r="F49" s="33" t="s">
        <v>75</v>
      </c>
      <c r="G49" s="33">
        <v>3</v>
      </c>
      <c r="H49" s="33">
        <v>0</v>
      </c>
      <c r="I49" s="33">
        <v>1</v>
      </c>
      <c r="J49" s="36">
        <v>3</v>
      </c>
      <c r="K49" s="2"/>
      <c r="L49" s="2"/>
      <c r="M49" s="10" t="s">
        <v>119</v>
      </c>
      <c r="N49" s="10">
        <f t="shared" si="0"/>
        <v>0</v>
      </c>
      <c r="O49" s="10">
        <f t="shared" si="1"/>
        <v>0</v>
      </c>
      <c r="P49" s="10">
        <f t="shared" si="2"/>
        <v>0</v>
      </c>
    </row>
    <row r="50" spans="2:16" ht="18" customHeight="1" thickBot="1" x14ac:dyDescent="0.3">
      <c r="B50" s="109"/>
      <c r="C50" s="33">
        <v>26784</v>
      </c>
      <c r="D50" s="37" t="s">
        <v>87</v>
      </c>
      <c r="E50" s="38" t="s">
        <v>88</v>
      </c>
      <c r="F50" s="39" t="s">
        <v>10</v>
      </c>
      <c r="G50" s="39">
        <v>4</v>
      </c>
      <c r="H50" s="39">
        <v>1</v>
      </c>
      <c r="I50" s="39">
        <v>0</v>
      </c>
      <c r="J50" s="40">
        <v>4</v>
      </c>
      <c r="K50" s="2"/>
      <c r="L50" s="2"/>
      <c r="M50" s="10" t="s">
        <v>119</v>
      </c>
      <c r="N50" s="10">
        <f t="shared" si="0"/>
        <v>0</v>
      </c>
      <c r="O50" s="10">
        <f t="shared" si="1"/>
        <v>0</v>
      </c>
      <c r="P50" s="10">
        <f t="shared" si="2"/>
        <v>0</v>
      </c>
    </row>
    <row r="51" spans="2:16" ht="18" customHeight="1" thickBot="1" x14ac:dyDescent="0.3">
      <c r="B51" s="109"/>
      <c r="C51" s="33">
        <v>26785</v>
      </c>
      <c r="D51" s="34" t="s">
        <v>135</v>
      </c>
      <c r="E51" s="35" t="s">
        <v>89</v>
      </c>
      <c r="F51" s="33" t="s">
        <v>13</v>
      </c>
      <c r="G51" s="33">
        <v>3</v>
      </c>
      <c r="H51" s="33">
        <v>0</v>
      </c>
      <c r="I51" s="33">
        <v>1</v>
      </c>
      <c r="J51" s="36">
        <v>3</v>
      </c>
      <c r="K51" s="2"/>
      <c r="L51" s="2"/>
      <c r="M51" s="10" t="s">
        <v>119</v>
      </c>
      <c r="N51" s="10">
        <f t="shared" si="0"/>
        <v>0</v>
      </c>
      <c r="O51" s="10">
        <f t="shared" si="1"/>
        <v>0</v>
      </c>
      <c r="P51" s="10">
        <f t="shared" si="2"/>
        <v>0</v>
      </c>
    </row>
    <row r="52" spans="2:16" ht="18" customHeight="1" thickBot="1" x14ac:dyDescent="0.3">
      <c r="B52" s="112"/>
      <c r="C52" s="41">
        <v>26789</v>
      </c>
      <c r="D52" s="42" t="s">
        <v>92</v>
      </c>
      <c r="E52" s="43" t="s">
        <v>93</v>
      </c>
      <c r="F52" s="41" t="s">
        <v>10</v>
      </c>
      <c r="G52" s="41">
        <v>2</v>
      </c>
      <c r="H52" s="41">
        <v>0</v>
      </c>
      <c r="I52" s="41">
        <v>0</v>
      </c>
      <c r="J52" s="44">
        <v>0</v>
      </c>
      <c r="K52" s="9" t="s">
        <v>34</v>
      </c>
      <c r="L52" s="9"/>
      <c r="M52" s="10" t="s">
        <v>119</v>
      </c>
      <c r="N52" s="10">
        <f t="shared" si="0"/>
        <v>0</v>
      </c>
      <c r="O52" s="10">
        <f t="shared" si="1"/>
        <v>0</v>
      </c>
      <c r="P52" s="10">
        <f t="shared" si="2"/>
        <v>0</v>
      </c>
    </row>
    <row r="53" spans="2:16" ht="16.5" thickTop="1" thickBot="1" x14ac:dyDescent="0.3">
      <c r="E53" s="6" t="s">
        <v>149</v>
      </c>
      <c r="J53" s="5">
        <f>SUM(J6:J52)</f>
        <v>145</v>
      </c>
    </row>
    <row r="54" spans="2:16" ht="15.75" thickBot="1" x14ac:dyDescent="0.3">
      <c r="M54" s="10" t="s">
        <v>117</v>
      </c>
      <c r="N54" s="10">
        <f>SUM(N6:N52)</f>
        <v>0</v>
      </c>
      <c r="P54" s="10">
        <f>SUM(P6:P52)</f>
        <v>0</v>
      </c>
    </row>
    <row r="55" spans="2:16" ht="15.75" thickBot="1" x14ac:dyDescent="0.3"/>
    <row r="56" spans="2:16" ht="24" customHeight="1" thickBot="1" x14ac:dyDescent="0.3">
      <c r="M56" s="73" t="s">
        <v>118</v>
      </c>
      <c r="N56" s="74" t="e">
        <f>P54/N54</f>
        <v>#DIV/0!</v>
      </c>
    </row>
  </sheetData>
  <mergeCells count="25">
    <mergeCell ref="B29:B34"/>
    <mergeCell ref="B35:B39"/>
    <mergeCell ref="B40:B46"/>
    <mergeCell ref="B47:B52"/>
    <mergeCell ref="D4:D5"/>
    <mergeCell ref="B6:B10"/>
    <mergeCell ref="B11:B15"/>
    <mergeCell ref="B16:B22"/>
    <mergeCell ref="B23:B28"/>
    <mergeCell ref="T4:T5"/>
    <mergeCell ref="B1:L1"/>
    <mergeCell ref="M4:M5"/>
    <mergeCell ref="N4:N5"/>
    <mergeCell ref="O4:O5"/>
    <mergeCell ref="P4:P5"/>
    <mergeCell ref="S4:S5"/>
    <mergeCell ref="B2:L2"/>
    <mergeCell ref="B3:L3"/>
    <mergeCell ref="B4:B5"/>
    <mergeCell ref="E4:E5"/>
    <mergeCell ref="F4:F5"/>
    <mergeCell ref="G4:J4"/>
    <mergeCell ref="K4:K5"/>
    <mergeCell ref="L4:L5"/>
    <mergeCell ref="C4:C5"/>
  </mergeCells>
  <pageMargins left="0.11811023622047245" right="0.11811023622047245" top="0.35433070866141736" bottom="0.35433070866141736" header="0" footer="0"/>
  <pageSetup paperSize="9" scale="84" orientation="portrait" r:id="rId1"/>
  <ignoredErrors>
    <ignoredError sqref="P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010FE70158041A3E319980DA0233D" ma:contentTypeVersion="1" ma:contentTypeDescription="Create a new document." ma:contentTypeScope="" ma:versionID="80a2f29708caea656f588defccf539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49FBA-3C38-4A1C-B1C1-05CF1A2D9FE7}"/>
</file>

<file path=customXml/itemProps2.xml><?xml version="1.0" encoding="utf-8"?>
<ds:datastoreItem xmlns:ds="http://schemas.openxmlformats.org/officeDocument/2006/customXml" ds:itemID="{3C097616-CE25-4208-85F1-2DD4B7881E4D}"/>
</file>

<file path=customXml/itemProps3.xml><?xml version="1.0" encoding="utf-8"?>
<ds:datastoreItem xmlns:ds="http://schemas.openxmlformats.org/officeDocument/2006/customXml" ds:itemID="{B78BCC7F-3CE3-4711-9B8C-D6E6DFC79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</vt:lpstr>
    </vt:vector>
  </TitlesOfParts>
  <Company>IEDEPT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</dc:creator>
  <cp:lastModifiedBy>Gökhan İZBIRAK</cp:lastModifiedBy>
  <cp:lastPrinted>2011-10-10T08:14:12Z</cp:lastPrinted>
  <dcterms:created xsi:type="dcterms:W3CDTF">2011-10-10T07:56:09Z</dcterms:created>
  <dcterms:modified xsi:type="dcterms:W3CDTF">2017-09-27T18:37:14Z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0x01010048C010FE70158041A3E319980DA0233D</vt:lpwstr>
  </property>
</Properties>
</file>